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4 PDF\"/>
    </mc:Choice>
  </mc:AlternateContent>
  <bookViews>
    <workbookView xWindow="0" yWindow="0" windowWidth="20490" windowHeight="7755" tabRatio="506"/>
  </bookViews>
  <sheets>
    <sheet name="PERSONAL FIJO" sheetId="1" r:id="rId1"/>
    <sheet name="PERSONAL SEGURIDAD" sheetId="2" r:id="rId2"/>
    <sheet name="PERSONAL CONTRATADO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I15" i="3"/>
  <c r="J15" i="3" s="1"/>
  <c r="E16" i="3"/>
  <c r="I16" i="3" s="1"/>
  <c r="J16" i="3" s="1"/>
  <c r="H21" i="3"/>
  <c r="G21" i="3"/>
  <c r="F21" i="3"/>
  <c r="D21" i="3"/>
  <c r="E20" i="3"/>
  <c r="I20" i="3" s="1"/>
  <c r="J20" i="3" s="1"/>
  <c r="E19" i="3"/>
  <c r="E18" i="3"/>
  <c r="I18" i="3" s="1"/>
  <c r="J18" i="3" s="1"/>
  <c r="I19" i="3" l="1"/>
  <c r="J19" i="3" s="1"/>
  <c r="H32" i="1"/>
  <c r="I32" i="1"/>
  <c r="G32" i="1"/>
  <c r="F32" i="1"/>
  <c r="E32" i="1"/>
  <c r="D32" i="1"/>
  <c r="E19" i="2"/>
  <c r="I19" i="2"/>
  <c r="J19" i="2" s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K31" i="1" s="1"/>
  <c r="J30" i="1"/>
  <c r="E20" i="2"/>
  <c r="I20" i="2" s="1"/>
  <c r="J20" i="2" s="1"/>
  <c r="J32" i="1" l="1"/>
  <c r="K30" i="1"/>
  <c r="E14" i="3" l="1"/>
  <c r="I14" i="3" l="1"/>
  <c r="K25" i="1"/>
  <c r="K15" i="1"/>
  <c r="K16" i="1"/>
  <c r="K17" i="1"/>
  <c r="K18" i="1"/>
  <c r="K19" i="1"/>
  <c r="K20" i="1"/>
  <c r="K21" i="1"/>
  <c r="K22" i="1"/>
  <c r="K23" i="1"/>
  <c r="K24" i="1"/>
  <c r="K26" i="1"/>
  <c r="K27" i="1"/>
  <c r="K29" i="1"/>
  <c r="J14" i="3" l="1"/>
  <c r="K28" i="1"/>
  <c r="K14" i="1"/>
  <c r="K32" i="1" l="1"/>
  <c r="E17" i="3"/>
  <c r="E21" i="3" s="1"/>
  <c r="H21" i="2"/>
  <c r="G21" i="2"/>
  <c r="F21" i="2"/>
  <c r="D21" i="2"/>
  <c r="E17" i="2"/>
  <c r="I17" i="2" s="1"/>
  <c r="E16" i="2"/>
  <c r="I16" i="2" s="1"/>
  <c r="J16" i="2" s="1"/>
  <c r="I17" i="3" l="1"/>
  <c r="I21" i="3" s="1"/>
  <c r="J17" i="2"/>
  <c r="J17" i="3" l="1"/>
  <c r="J21" i="3" s="1"/>
  <c r="E15" i="2"/>
  <c r="I15" i="2" s="1"/>
  <c r="J15" i="2" s="1"/>
  <c r="E14" i="2" l="1"/>
  <c r="I14" i="2" s="1"/>
  <c r="E18" i="2"/>
  <c r="I18" i="2" l="1"/>
  <c r="J18" i="2" s="1"/>
  <c r="E21" i="2"/>
  <c r="I21" i="2" l="1"/>
  <c r="J14" i="2"/>
  <c r="J21" i="2" s="1"/>
</calcChain>
</file>

<file path=xl/sharedStrings.xml><?xml version="1.0" encoding="utf-8"?>
<sst xmlns="http://schemas.openxmlformats.org/spreadsheetml/2006/main" count="142" uniqueCount="89">
  <si>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</si>
  <si>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</si>
  <si>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</si>
  <si>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</si>
  <si>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</si>
  <si>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</si>
  <si>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</si>
  <si>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</si>
  <si>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</si>
  <si>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</si>
  <si>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</si>
  <si>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</si>
  <si>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</si>
  <si>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</si>
  <si>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</si>
  <si>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</si>
  <si>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</si>
  <si>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</si>
  <si>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</si>
  <si>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</si>
  <si>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</si>
  <si>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</si>
  <si>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</si>
  <si>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</si>
  <si>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</si>
  <si>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RENE WALTERIO COLL DELGADO</t>
  </si>
  <si>
    <t>TAHIANA FAJARDO VARGAS</t>
  </si>
  <si>
    <t>FRANCISCO ROSA</t>
  </si>
  <si>
    <t>SEGURIDAD INSTITUCIONAL</t>
  </si>
  <si>
    <t>PEDRO CELESTINO MENA SANTOS</t>
  </si>
  <si>
    <t>001-1168404-9</t>
  </si>
  <si>
    <t>001-1179753-6</t>
  </si>
  <si>
    <t>Nómina de Sueldos: Seguridad</t>
  </si>
  <si>
    <t>INSPECTORIA MARITIMA</t>
  </si>
  <si>
    <t>Nómina de Sueldos: Personal Contratado</t>
  </si>
  <si>
    <t>CONTRATADO</t>
  </si>
  <si>
    <t>NIURKA JOSEFA CASTILLO GARCIA</t>
  </si>
  <si>
    <t>ILEANA FUERTES ROBLES</t>
  </si>
  <si>
    <t>ANA LUCIA MATOS JIMENEZ</t>
  </si>
  <si>
    <t>ASISTENTE CONTABILIDAD</t>
  </si>
  <si>
    <t>MARIA ESTHER CABRERA MUES</t>
  </si>
  <si>
    <t>RICARDO ANTONIO PLATA CASTILLO</t>
  </si>
  <si>
    <t>001-1175311-7</t>
  </si>
  <si>
    <t>ENC. DIV. JURIDICA</t>
  </si>
  <si>
    <t>ENC. DIV. TEC. INFORM. Y COMUNICACION</t>
  </si>
  <si>
    <t>ASISTENTE PRESIDENCIA</t>
  </si>
  <si>
    <t>JEANETTE PAOLA MORALES GOMEZ</t>
  </si>
  <si>
    <t>ENC. DIV. REC. HUM. (INTERINA)</t>
  </si>
  <si>
    <t>CESAR GARIBALDY DE OLEO MORILLO</t>
  </si>
  <si>
    <t>CRISTIAN RAMIREZ DE LA ROSA</t>
  </si>
  <si>
    <t>SEGURIDAD PRESIDENTE ANAMAR</t>
  </si>
  <si>
    <t>JOSÉ LUIS NUÑEZ RAMIREZ</t>
  </si>
  <si>
    <t>ENC. DIV. OCEANOG Y REC MARINOS</t>
  </si>
  <si>
    <t>001-1515677-0</t>
  </si>
  <si>
    <t>001-1168346-2</t>
  </si>
  <si>
    <t>MARIELLE ODETTE PARRA LEGER</t>
  </si>
  <si>
    <t>LUIS WILFRADYS ENCARNACION ENCARNACION</t>
  </si>
  <si>
    <t>MENSAJERO</t>
  </si>
  <si>
    <t>ENC. DIV. GEOMETRICA BATIMETRICA</t>
  </si>
  <si>
    <t>EDDY SANTIAGO AYBAR</t>
  </si>
  <si>
    <t>TEC. PLATAFORMA TECNOLOGICA</t>
  </si>
  <si>
    <t>ASESORA FINANCIERA</t>
  </si>
  <si>
    <t>ABOGADA/ENC. COMPRAS</t>
  </si>
  <si>
    <t>HECTOR YAMIL RODRIGUEZ ASILIS</t>
  </si>
  <si>
    <t>ENC. DIV. PLANIFICACION Y DESARROLLO</t>
  </si>
  <si>
    <t>CARLOS TRONCOSO LLBERES</t>
  </si>
  <si>
    <t>DIRECTOR TECNICO</t>
  </si>
  <si>
    <t>ARSENIO BELEN DE LA CRUZ</t>
  </si>
  <si>
    <t>VILMA HIRANYA FERNANDEZ ENCARNACION</t>
  </si>
  <si>
    <t>MICHAEL HECTOR CRUZ GONZALEZ</t>
  </si>
  <si>
    <t>CONSULTOR JURIDICO</t>
  </si>
  <si>
    <t>“Año de la Superación del Analfabetismo”</t>
  </si>
  <si>
    <t>ENC. DIV. OCEANOGRAFIA Y REC.</t>
  </si>
  <si>
    <t>001-1019320-8</t>
  </si>
  <si>
    <t>JUAN PABLO POL</t>
  </si>
  <si>
    <t>TECNICO MANTENIMIENTO</t>
  </si>
  <si>
    <t>WERNER LEO VALERA</t>
  </si>
  <si>
    <t>ENC. DIV. EMBARCACIONES Y EQUIP.</t>
  </si>
  <si>
    <t>001-1753435-4</t>
  </si>
  <si>
    <t>GLORIA ALEJANDRA GARCIA</t>
  </si>
  <si>
    <t>ASIST. DEPARTAMENTO TECNICO</t>
  </si>
  <si>
    <t>PATRICIA ELENA VERGARA DURAN</t>
  </si>
  <si>
    <t>MAXIMO ALBERTO SANCHEZ MENDEZ</t>
  </si>
  <si>
    <t>ANTONIO ESTEBAN PEREZ GRANVILLE</t>
  </si>
  <si>
    <t>ASESOR FORMULACION DE PROYECTOS</t>
  </si>
  <si>
    <t>EDUARDO CORTORREAL</t>
  </si>
  <si>
    <t>Correspondiente al mes de Noviembre 2014</t>
  </si>
  <si>
    <t>INGENIERA SENIOR DEPTO. TECNICO</t>
  </si>
  <si>
    <t>ASIST. INGENIERIA DEPTO.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</si>
</sst>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6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164" fontId="6" fillId="0" borderId="4" xfId="0" applyNumberFormat="1" applyFont="1" applyFill="1" applyBorder="1"/>
    <xf numFmtId="0" fontId="0" fillId="0" borderId="2" xfId="0" applyBorder="1"/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99579</xdr:rowOff>
    </xdr:from>
    <xdr:to>
      <xdr:col>4</xdr:col>
      <xdr:colOff>272860</xdr:colOff>
      <xdr:row>5</xdr:row>
      <xdr:rowOff>137555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99579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76200</xdr:rowOff>
    </xdr:from>
    <xdr:to>
      <xdr:col>3</xdr:col>
      <xdr:colOff>768161</xdr:colOff>
      <xdr:row>5</xdr:row>
      <xdr:rowOff>114176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0" y="7620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2057400</xdr:colOff>
      <xdr:row>0</xdr:row>
      <xdr:rowOff>104775</xdr:rowOff>
    </xdr:from>
    <xdr:to>
      <xdr:col>3</xdr:col>
      <xdr:colOff>149036</xdr:colOff>
      <xdr:row>5</xdr:row>
      <xdr:rowOff>142751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104775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33"/>
  <sheetViews>
    <sheetView tabSelected="1" topLeftCell="B1" zoomScaleNormal="100" workbookViewId="0">
      <selection activeCell="K32" sqref="K32"/>
    </sheetView>
  </sheetViews>
  <sheetFormatPr defaultRowHeight="15" x14ac:dyDescent="0.25"/>
  <cols>
    <col min="1" max="1" width="43.7109375" bestFit="1" customWidth="1"/>
    <col min="2" max="2" width="38.85546875" bestFit="1" customWidth="1"/>
    <col min="3" max="3" width="14.5703125" customWidth="1"/>
    <col min="4" max="4" width="15.28515625" bestFit="1" customWidth="1"/>
    <col min="5" max="5" width="13.7109375" bestFit="1" customWidth="1"/>
    <col min="6" max="6" width="10" bestFit="1" customWidth="1"/>
    <col min="7" max="9" width="12.5703125" bestFit="1" customWidth="1"/>
    <col min="10" max="11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ht="18.75" x14ac:dyDescent="0.25">
      <c r="A8" s="12" t="s">
        <v>71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3" t="s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spans="1:11" ht="18" x14ac:dyDescent="0.25">
      <c r="A11" s="13" t="s">
        <v>86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250000</v>
      </c>
      <c r="E14" s="3">
        <v>49632.36</v>
      </c>
      <c r="F14" s="3">
        <v>25</v>
      </c>
      <c r="G14" s="3">
        <v>4962.2299999999996</v>
      </c>
      <c r="H14" s="3">
        <v>2628.08</v>
      </c>
      <c r="I14" s="3">
        <v>1624.26</v>
      </c>
      <c r="J14" s="3">
        <v>64105.21</v>
      </c>
      <c r="K14" s="3">
        <f>D14-J14</f>
        <v>185894.79</v>
      </c>
    </row>
    <row r="15" spans="1:11" x14ac:dyDescent="0.25">
      <c r="A15" s="5" t="s">
        <v>14</v>
      </c>
      <c r="B15" s="5" t="s">
        <v>18</v>
      </c>
      <c r="C15" s="5" t="s">
        <v>21</v>
      </c>
      <c r="D15" s="3">
        <v>20000</v>
      </c>
      <c r="E15" s="3">
        <v>0</v>
      </c>
      <c r="F15" s="3">
        <v>25</v>
      </c>
      <c r="G15" s="3">
        <v>574</v>
      </c>
      <c r="H15" s="3">
        <v>608</v>
      </c>
      <c r="I15" s="3">
        <v>2266</v>
      </c>
      <c r="J15" s="3">
        <f t="shared" ref="J15:J29" si="0">SUM(E15:I15)</f>
        <v>3473</v>
      </c>
      <c r="K15" s="3">
        <f t="shared" ref="K15:K29" si="1">D15-J15</f>
        <v>16527</v>
      </c>
    </row>
    <row r="16" spans="1:11" x14ac:dyDescent="0.25">
      <c r="A16" s="5" t="s">
        <v>26</v>
      </c>
      <c r="B16" s="5" t="s">
        <v>43</v>
      </c>
      <c r="C16" s="5" t="s">
        <v>21</v>
      </c>
      <c r="D16" s="3">
        <v>90000</v>
      </c>
      <c r="E16" s="3">
        <v>10227.17</v>
      </c>
      <c r="F16" s="3">
        <v>25</v>
      </c>
      <c r="G16" s="3">
        <v>2583</v>
      </c>
      <c r="H16" s="3">
        <v>2628.08</v>
      </c>
      <c r="I16" s="3">
        <v>571</v>
      </c>
      <c r="J16" s="3">
        <f t="shared" si="0"/>
        <v>16034.25</v>
      </c>
      <c r="K16" s="3">
        <f t="shared" si="1"/>
        <v>73965.75</v>
      </c>
    </row>
    <row r="17" spans="1:11" x14ac:dyDescent="0.25">
      <c r="A17" s="5" t="s">
        <v>27</v>
      </c>
      <c r="B17" s="5" t="s">
        <v>28</v>
      </c>
      <c r="C17" s="5" t="s">
        <v>21</v>
      </c>
      <c r="D17" s="3">
        <v>6481</v>
      </c>
      <c r="E17" s="3">
        <v>0</v>
      </c>
      <c r="F17" s="3">
        <v>25</v>
      </c>
      <c r="G17" s="3">
        <v>186</v>
      </c>
      <c r="H17" s="3">
        <v>197.02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15</v>
      </c>
      <c r="B18" s="5" t="s">
        <v>19</v>
      </c>
      <c r="C18" s="5" t="s">
        <v>21</v>
      </c>
      <c r="D18" s="3">
        <v>110000</v>
      </c>
      <c r="E18" s="3">
        <v>15083.67</v>
      </c>
      <c r="F18" s="3">
        <v>25</v>
      </c>
      <c r="G18" s="3">
        <v>3157</v>
      </c>
      <c r="H18" s="3">
        <v>2628.08</v>
      </c>
      <c r="I18" s="3">
        <v>8121</v>
      </c>
      <c r="J18" s="3">
        <f t="shared" si="0"/>
        <v>29014.75</v>
      </c>
      <c r="K18" s="3">
        <f t="shared" si="1"/>
        <v>80985.25</v>
      </c>
    </row>
    <row r="19" spans="1:11" x14ac:dyDescent="0.25">
      <c r="A19" s="5" t="s">
        <v>16</v>
      </c>
      <c r="B19" s="5" t="s">
        <v>20</v>
      </c>
      <c r="C19" s="5" t="s">
        <v>21</v>
      </c>
      <c r="D19" s="3">
        <v>14300</v>
      </c>
      <c r="E19" s="3">
        <v>0</v>
      </c>
      <c r="F19" s="3">
        <v>25</v>
      </c>
      <c r="G19" s="3">
        <v>410.41</v>
      </c>
      <c r="H19" s="3">
        <v>434.72</v>
      </c>
      <c r="I19" s="3">
        <v>402.32</v>
      </c>
      <c r="J19" s="3">
        <f t="shared" si="0"/>
        <v>1272.45</v>
      </c>
      <c r="K19" s="3">
        <f t="shared" si="1"/>
        <v>13027.55</v>
      </c>
    </row>
    <row r="20" spans="1:11" x14ac:dyDescent="0.25">
      <c r="A20" s="5" t="s">
        <v>37</v>
      </c>
      <c r="B20" s="5" t="s">
        <v>44</v>
      </c>
      <c r="C20" s="5" t="s">
        <v>21</v>
      </c>
      <c r="D20" s="3">
        <v>47500</v>
      </c>
      <c r="E20" s="3">
        <v>1704.88</v>
      </c>
      <c r="F20" s="3">
        <v>25</v>
      </c>
      <c r="G20" s="3">
        <v>1363.25</v>
      </c>
      <c r="H20" s="3">
        <v>1444</v>
      </c>
      <c r="I20" s="3">
        <v>402.32</v>
      </c>
      <c r="J20" s="3">
        <f t="shared" si="0"/>
        <v>4939.45</v>
      </c>
      <c r="K20" s="3">
        <f t="shared" si="1"/>
        <v>42560.55</v>
      </c>
    </row>
    <row r="21" spans="1:11" x14ac:dyDescent="0.25">
      <c r="A21" s="5" t="s">
        <v>38</v>
      </c>
      <c r="B21" s="5" t="s">
        <v>39</v>
      </c>
      <c r="C21" s="5" t="s">
        <v>21</v>
      </c>
      <c r="D21" s="3">
        <v>80000</v>
      </c>
      <c r="E21" s="3">
        <v>7847.94</v>
      </c>
      <c r="F21" s="3">
        <v>25</v>
      </c>
      <c r="G21" s="3">
        <v>2296</v>
      </c>
      <c r="H21" s="3">
        <v>2432</v>
      </c>
      <c r="I21" s="3">
        <v>1624.26</v>
      </c>
      <c r="J21" s="3">
        <f t="shared" si="0"/>
        <v>14225.199999999999</v>
      </c>
      <c r="K21" s="3">
        <f t="shared" si="1"/>
        <v>65774.8</v>
      </c>
    </row>
    <row r="22" spans="1:11" x14ac:dyDescent="0.25">
      <c r="A22" s="5" t="s">
        <v>40</v>
      </c>
      <c r="B22" s="7" t="s">
        <v>45</v>
      </c>
      <c r="C22" s="7" t="s">
        <v>21</v>
      </c>
      <c r="D22" s="8">
        <v>40000</v>
      </c>
      <c r="E22" s="8">
        <v>646.36</v>
      </c>
      <c r="F22" s="8">
        <v>25</v>
      </c>
      <c r="G22" s="8">
        <v>1148</v>
      </c>
      <c r="H22" s="8">
        <v>1216</v>
      </c>
      <c r="I22" s="8">
        <v>0</v>
      </c>
      <c r="J22" s="3">
        <f t="shared" si="0"/>
        <v>3035.36</v>
      </c>
      <c r="K22" s="3">
        <f t="shared" si="1"/>
        <v>36964.639999999999</v>
      </c>
    </row>
    <row r="23" spans="1:11" x14ac:dyDescent="0.25">
      <c r="A23" s="5" t="s">
        <v>46</v>
      </c>
      <c r="B23" s="7" t="s">
        <v>47</v>
      </c>
      <c r="C23" s="7" t="s">
        <v>21</v>
      </c>
      <c r="D23" s="3">
        <v>57500</v>
      </c>
      <c r="E23" s="3">
        <v>3321.78</v>
      </c>
      <c r="F23" s="3">
        <v>25</v>
      </c>
      <c r="G23" s="3">
        <v>1650.25</v>
      </c>
      <c r="H23" s="3">
        <v>1748</v>
      </c>
      <c r="I23" s="3">
        <v>1624.26</v>
      </c>
      <c r="J23" s="3">
        <f t="shared" si="0"/>
        <v>8369.2900000000009</v>
      </c>
      <c r="K23" s="3">
        <f t="shared" si="1"/>
        <v>49130.71</v>
      </c>
    </row>
    <row r="24" spans="1:11" x14ac:dyDescent="0.25">
      <c r="A24" s="5" t="s">
        <v>55</v>
      </c>
      <c r="B24" s="7" t="s">
        <v>62</v>
      </c>
      <c r="C24" s="7" t="s">
        <v>21</v>
      </c>
      <c r="D24" s="8">
        <v>70000</v>
      </c>
      <c r="E24" s="8">
        <v>5674.03</v>
      </c>
      <c r="F24" s="8">
        <v>25</v>
      </c>
      <c r="G24" s="8">
        <v>2009</v>
      </c>
      <c r="H24" s="8">
        <v>2128</v>
      </c>
      <c r="I24" s="8">
        <v>2508.48</v>
      </c>
      <c r="J24" s="3">
        <f t="shared" si="0"/>
        <v>12344.509999999998</v>
      </c>
      <c r="K24" s="3">
        <f t="shared" si="1"/>
        <v>57655.490000000005</v>
      </c>
    </row>
    <row r="25" spans="1:11" x14ac:dyDescent="0.25">
      <c r="A25" s="5" t="s">
        <v>63</v>
      </c>
      <c r="B25" s="7" t="s">
        <v>58</v>
      </c>
      <c r="C25" s="7" t="s">
        <v>21</v>
      </c>
      <c r="D25" s="8">
        <v>90000</v>
      </c>
      <c r="E25" s="8">
        <v>10227.17</v>
      </c>
      <c r="F25" s="8">
        <v>25</v>
      </c>
      <c r="G25" s="8">
        <v>2583</v>
      </c>
      <c r="H25" s="8">
        <v>2628.08</v>
      </c>
      <c r="I25" s="8">
        <v>0</v>
      </c>
      <c r="J25" s="3">
        <f t="shared" si="0"/>
        <v>15463.25</v>
      </c>
      <c r="K25" s="3">
        <f t="shared" si="1"/>
        <v>74536.75</v>
      </c>
    </row>
    <row r="26" spans="1:11" x14ac:dyDescent="0.25">
      <c r="A26" s="5" t="s">
        <v>56</v>
      </c>
      <c r="B26" s="7" t="s">
        <v>57</v>
      </c>
      <c r="C26" s="7" t="s">
        <v>21</v>
      </c>
      <c r="D26" s="8">
        <v>14000</v>
      </c>
      <c r="E26" s="8">
        <v>0</v>
      </c>
      <c r="F26" s="8">
        <v>25</v>
      </c>
      <c r="G26" s="8">
        <v>401.8</v>
      </c>
      <c r="H26" s="8">
        <v>425.6</v>
      </c>
      <c r="I26" s="8">
        <v>0</v>
      </c>
      <c r="J26" s="3">
        <f t="shared" si="0"/>
        <v>852.40000000000009</v>
      </c>
      <c r="K26" s="3">
        <f t="shared" si="1"/>
        <v>13147.6</v>
      </c>
    </row>
    <row r="27" spans="1:11" x14ac:dyDescent="0.25">
      <c r="A27" s="5" t="s">
        <v>59</v>
      </c>
      <c r="B27" s="7" t="s">
        <v>60</v>
      </c>
      <c r="C27" s="7" t="s">
        <v>21</v>
      </c>
      <c r="D27" s="8">
        <v>30000</v>
      </c>
      <c r="E27" s="8">
        <v>0</v>
      </c>
      <c r="F27" s="8">
        <v>25</v>
      </c>
      <c r="G27" s="8">
        <v>861</v>
      </c>
      <c r="H27" s="8">
        <v>912</v>
      </c>
      <c r="I27" s="8">
        <v>0</v>
      </c>
      <c r="J27" s="3">
        <f t="shared" si="0"/>
        <v>1798</v>
      </c>
      <c r="K27" s="3">
        <f t="shared" si="1"/>
        <v>28202</v>
      </c>
    </row>
    <row r="28" spans="1:11" x14ac:dyDescent="0.25">
      <c r="A28" s="5" t="s">
        <v>68</v>
      </c>
      <c r="B28" s="7" t="s">
        <v>64</v>
      </c>
      <c r="C28" s="7" t="s">
        <v>21</v>
      </c>
      <c r="D28" s="8">
        <v>90000</v>
      </c>
      <c r="E28" s="8">
        <v>10227.17</v>
      </c>
      <c r="F28" s="8">
        <v>25</v>
      </c>
      <c r="G28" s="8">
        <v>2583</v>
      </c>
      <c r="H28" s="8">
        <v>2628.08</v>
      </c>
      <c r="I28" s="8">
        <v>6497.04</v>
      </c>
      <c r="J28" s="3">
        <f t="shared" si="0"/>
        <v>21960.29</v>
      </c>
      <c r="K28" s="3">
        <f t="shared" si="1"/>
        <v>68039.709999999992</v>
      </c>
    </row>
    <row r="29" spans="1:11" x14ac:dyDescent="0.25">
      <c r="A29" s="5" t="s">
        <v>65</v>
      </c>
      <c r="B29" s="5" t="s">
        <v>66</v>
      </c>
      <c r="C29" s="5" t="s">
        <v>21</v>
      </c>
      <c r="D29" s="3">
        <v>175000</v>
      </c>
      <c r="E29" s="3">
        <v>30882.36</v>
      </c>
      <c r="F29" s="3">
        <v>25</v>
      </c>
      <c r="G29" s="3">
        <v>4962.2299999999996</v>
      </c>
      <c r="H29" s="3">
        <v>2628.08</v>
      </c>
      <c r="I29" s="8">
        <v>0</v>
      </c>
      <c r="J29" s="3">
        <f t="shared" si="0"/>
        <v>38497.67</v>
      </c>
      <c r="K29" s="3">
        <f t="shared" si="1"/>
        <v>136502.33000000002</v>
      </c>
    </row>
    <row r="30" spans="1:11" x14ac:dyDescent="0.25">
      <c r="A30" s="5" t="s">
        <v>67</v>
      </c>
      <c r="B30" s="7" t="s">
        <v>57</v>
      </c>
      <c r="C30" s="7" t="s">
        <v>21</v>
      </c>
      <c r="D30" s="3">
        <v>13000</v>
      </c>
      <c r="E30" s="3">
        <v>0</v>
      </c>
      <c r="F30" s="3">
        <v>25</v>
      </c>
      <c r="G30" s="3">
        <v>373.1</v>
      </c>
      <c r="H30" s="3">
        <v>395.2</v>
      </c>
      <c r="I30" s="8">
        <v>0</v>
      </c>
      <c r="J30" s="3">
        <f>SUM(E30:I30)</f>
        <v>793.3</v>
      </c>
      <c r="K30" s="3">
        <f t="shared" ref="K30" si="2">D30-J30</f>
        <v>12206.7</v>
      </c>
    </row>
    <row r="31" spans="1:11" x14ac:dyDescent="0.25">
      <c r="A31" s="5" t="s">
        <v>74</v>
      </c>
      <c r="B31" s="7" t="s">
        <v>75</v>
      </c>
      <c r="C31" s="7" t="s">
        <v>21</v>
      </c>
      <c r="D31" s="3">
        <v>17500</v>
      </c>
      <c r="E31" s="3">
        <v>0</v>
      </c>
      <c r="F31" s="3">
        <v>25</v>
      </c>
      <c r="G31" s="3">
        <v>502.25</v>
      </c>
      <c r="H31" s="3">
        <v>532</v>
      </c>
      <c r="I31" s="8">
        <v>0</v>
      </c>
      <c r="J31" s="3">
        <f>SUM(E31:I31)</f>
        <v>1059.25</v>
      </c>
      <c r="K31" s="3">
        <f t="shared" ref="K31" si="3">D31-J31</f>
        <v>16440.75</v>
      </c>
    </row>
    <row r="32" spans="1:11" x14ac:dyDescent="0.25">
      <c r="B32" s="14" t="s">
        <v>24</v>
      </c>
      <c r="C32" s="14"/>
      <c r="D32" s="6">
        <f t="shared" ref="D32:K32" si="4">SUM(D14:D31)</f>
        <v>1215281</v>
      </c>
      <c r="E32" s="6">
        <f t="shared" si="4"/>
        <v>145474.89000000001</v>
      </c>
      <c r="F32" s="6">
        <f t="shared" si="4"/>
        <v>450</v>
      </c>
      <c r="G32" s="6">
        <f t="shared" si="4"/>
        <v>32605.519999999997</v>
      </c>
      <c r="H32" s="6">
        <f t="shared" si="4"/>
        <v>28241.02</v>
      </c>
      <c r="I32" s="6">
        <f t="shared" si="4"/>
        <v>25640.94</v>
      </c>
      <c r="J32" s="6">
        <f t="shared" si="4"/>
        <v>237645.64999999997</v>
      </c>
      <c r="K32" s="6">
        <f t="shared" si="4"/>
        <v>977635.34999999986</v>
      </c>
    </row>
    <row r="33" spans="11:11" x14ac:dyDescent="0.25">
      <c r="K33" s="10"/>
    </row>
  </sheetData>
  <mergeCells count="5">
    <mergeCell ref="A7:K7"/>
    <mergeCell ref="A8:K8"/>
    <mergeCell ref="A10:K10"/>
    <mergeCell ref="A11:K11"/>
    <mergeCell ref="B32:C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1"/>
  <sheetViews>
    <sheetView zoomScaleNormal="100" workbookViewId="0">
      <selection activeCell="A12" sqref="A12"/>
    </sheetView>
  </sheetViews>
  <sheetFormatPr defaultRowHeight="15" x14ac:dyDescent="0.25"/>
  <cols>
    <col min="1" max="1" width="34" bestFit="1" customWidth="1"/>
    <col min="2" max="2" width="33.570312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7" width="8" bestFit="1" customWidth="1"/>
    <col min="8" max="8" width="8" customWidth="1"/>
    <col min="9" max="9" width="12.5703125" bestFit="1" customWidth="1"/>
    <col min="10" max="10" width="13.7109375" bestFit="1" customWidth="1"/>
  </cols>
  <sheetData>
    <row r="7" spans="1:12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2" ht="18.75" x14ac:dyDescent="0.25">
      <c r="A8" s="12" t="s">
        <v>71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8" x14ac:dyDescent="0.25">
      <c r="A10" s="13" t="s">
        <v>32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2" ht="18" x14ac:dyDescent="0.25">
      <c r="A11" s="13" t="s">
        <v>86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2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2" x14ac:dyDescent="0.25">
      <c r="A14" s="5" t="s">
        <v>29</v>
      </c>
      <c r="B14" s="5" t="s">
        <v>28</v>
      </c>
      <c r="C14" s="5" t="s">
        <v>30</v>
      </c>
      <c r="D14" s="3">
        <v>6481</v>
      </c>
      <c r="E14" s="3">
        <f t="shared" ref="E14" si="0">D14*10%</f>
        <v>648.1</v>
      </c>
      <c r="F14" s="3">
        <v>0</v>
      </c>
      <c r="G14" s="3">
        <v>0</v>
      </c>
      <c r="H14" s="3">
        <v>0</v>
      </c>
      <c r="I14" s="3">
        <f t="shared" ref="I14:I20" si="1">SUM(E14:H14)</f>
        <v>648.1</v>
      </c>
      <c r="J14" s="3">
        <f t="shared" ref="J14" si="2">D14-I14</f>
        <v>5832.9</v>
      </c>
    </row>
    <row r="15" spans="1:12" x14ac:dyDescent="0.25">
      <c r="A15" s="5" t="s">
        <v>41</v>
      </c>
      <c r="B15" s="5" t="s">
        <v>33</v>
      </c>
      <c r="C15" s="5" t="s">
        <v>42</v>
      </c>
      <c r="D15" s="3">
        <v>26000</v>
      </c>
      <c r="E15" s="3">
        <f t="shared" ref="E15:E20" si="3">D15*10%</f>
        <v>2600</v>
      </c>
      <c r="F15" s="3">
        <v>0</v>
      </c>
      <c r="G15" s="3">
        <v>0</v>
      </c>
      <c r="H15" s="3">
        <v>0</v>
      </c>
      <c r="I15" s="3">
        <f t="shared" si="1"/>
        <v>2600</v>
      </c>
      <c r="J15" s="3">
        <f t="shared" ref="J15:J20" si="4">D15-I15</f>
        <v>23400</v>
      </c>
    </row>
    <row r="16" spans="1:12" x14ac:dyDescent="0.25">
      <c r="A16" s="5" t="s">
        <v>49</v>
      </c>
      <c r="B16" s="9" t="s">
        <v>50</v>
      </c>
      <c r="C16" s="5" t="s">
        <v>53</v>
      </c>
      <c r="D16" s="8">
        <v>15000</v>
      </c>
      <c r="E16" s="8">
        <f t="shared" si="3"/>
        <v>1500</v>
      </c>
      <c r="F16" s="8">
        <v>0</v>
      </c>
      <c r="G16" s="8">
        <v>0</v>
      </c>
      <c r="H16" s="8">
        <v>0</v>
      </c>
      <c r="I16" s="3">
        <f t="shared" si="1"/>
        <v>1500</v>
      </c>
      <c r="J16" s="8">
        <f t="shared" si="4"/>
        <v>13500</v>
      </c>
    </row>
    <row r="17" spans="1:10" x14ac:dyDescent="0.25">
      <c r="A17" s="5" t="s">
        <v>51</v>
      </c>
      <c r="B17" s="9" t="s">
        <v>52</v>
      </c>
      <c r="C17" s="5" t="s">
        <v>54</v>
      </c>
      <c r="D17" s="8">
        <v>40000</v>
      </c>
      <c r="E17" s="8">
        <f t="shared" si="3"/>
        <v>4000</v>
      </c>
      <c r="F17" s="8">
        <v>0</v>
      </c>
      <c r="G17" s="8">
        <v>0</v>
      </c>
      <c r="H17" s="8">
        <v>0</v>
      </c>
      <c r="I17" s="3">
        <f t="shared" si="1"/>
        <v>4000</v>
      </c>
      <c r="J17" s="8">
        <f t="shared" si="4"/>
        <v>36000</v>
      </c>
    </row>
    <row r="18" spans="1:10" x14ac:dyDescent="0.25">
      <c r="A18" s="5" t="s">
        <v>48</v>
      </c>
      <c r="B18" s="5" t="s">
        <v>28</v>
      </c>
      <c r="C18" s="5" t="s">
        <v>31</v>
      </c>
      <c r="D18" s="3">
        <v>15000</v>
      </c>
      <c r="E18" s="3">
        <f t="shared" si="3"/>
        <v>1500</v>
      </c>
      <c r="F18" s="3">
        <v>0</v>
      </c>
      <c r="G18" s="3">
        <v>0</v>
      </c>
      <c r="H18" s="3">
        <v>0</v>
      </c>
      <c r="I18" s="3">
        <f t="shared" si="1"/>
        <v>1500</v>
      </c>
      <c r="J18" s="3">
        <f t="shared" si="4"/>
        <v>13500</v>
      </c>
    </row>
    <row r="19" spans="1:10" x14ac:dyDescent="0.25">
      <c r="A19" s="5" t="s">
        <v>25</v>
      </c>
      <c r="B19" s="5" t="s">
        <v>72</v>
      </c>
      <c r="C19" s="5" t="s">
        <v>73</v>
      </c>
      <c r="D19" s="3">
        <v>70000</v>
      </c>
      <c r="E19" s="3">
        <f t="shared" si="3"/>
        <v>7000</v>
      </c>
      <c r="F19" s="3">
        <v>0</v>
      </c>
      <c r="G19" s="3">
        <v>0</v>
      </c>
      <c r="H19" s="3">
        <v>0</v>
      </c>
      <c r="I19" s="3">
        <f t="shared" ref="I19" si="5">SUM(E19:H19)</f>
        <v>7000</v>
      </c>
      <c r="J19" s="3">
        <f t="shared" si="4"/>
        <v>63000</v>
      </c>
    </row>
    <row r="20" spans="1:10" x14ac:dyDescent="0.25">
      <c r="A20" s="5" t="s">
        <v>76</v>
      </c>
      <c r="B20" s="5" t="s">
        <v>77</v>
      </c>
      <c r="C20" s="5" t="s">
        <v>78</v>
      </c>
      <c r="D20" s="3">
        <v>40000</v>
      </c>
      <c r="E20" s="3">
        <f t="shared" si="3"/>
        <v>4000</v>
      </c>
      <c r="F20" s="3">
        <v>0</v>
      </c>
      <c r="G20" s="3">
        <v>0</v>
      </c>
      <c r="H20" s="3">
        <v>0</v>
      </c>
      <c r="I20" s="3">
        <f t="shared" si="1"/>
        <v>4000</v>
      </c>
      <c r="J20" s="3">
        <f t="shared" si="4"/>
        <v>36000</v>
      </c>
    </row>
    <row r="21" spans="1:10" x14ac:dyDescent="0.25">
      <c r="B21" s="15" t="s">
        <v>12</v>
      </c>
      <c r="C21" s="16"/>
      <c r="D21" s="4">
        <f t="shared" ref="D21:J21" si="6">SUM(D14:D20)</f>
        <v>212481</v>
      </c>
      <c r="E21" s="4">
        <f t="shared" si="6"/>
        <v>21248.1</v>
      </c>
      <c r="F21" s="4">
        <f t="shared" si="6"/>
        <v>0</v>
      </c>
      <c r="G21" s="4">
        <f t="shared" si="6"/>
        <v>0</v>
      </c>
      <c r="H21" s="4">
        <f t="shared" si="6"/>
        <v>0</v>
      </c>
      <c r="I21" s="4">
        <f t="shared" si="6"/>
        <v>21248.1</v>
      </c>
      <c r="J21" s="4">
        <f t="shared" si="6"/>
        <v>191232.9</v>
      </c>
    </row>
  </sheetData>
  <mergeCells count="5">
    <mergeCell ref="A7:J7"/>
    <mergeCell ref="A10:J10"/>
    <mergeCell ref="A11:J11"/>
    <mergeCell ref="B21:C21"/>
    <mergeCell ref="A8:L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1"/>
  <sheetViews>
    <sheetView zoomScaleNormal="100" workbookViewId="0">
      <selection activeCell="J22" sqref="J22"/>
    </sheetView>
  </sheetViews>
  <sheetFormatPr defaultRowHeight="15" x14ac:dyDescent="0.25"/>
  <cols>
    <col min="1" max="1" width="37.5703125" bestFit="1" customWidth="1"/>
    <col min="2" max="2" width="37.7109375" bestFit="1" customWidth="1"/>
    <col min="3" max="3" width="13.5703125" bestFit="1" customWidth="1"/>
    <col min="4" max="4" width="14.7109375" bestFit="1" customWidth="1"/>
    <col min="5" max="5" width="12.5703125" bestFit="1" customWidth="1"/>
    <col min="6" max="6" width="8.42578125" bestFit="1" customWidth="1"/>
    <col min="7" max="8" width="8" bestFit="1" customWidth="1"/>
    <col min="9" max="9" width="12.5703125" bestFit="1" customWidth="1"/>
    <col min="10" max="10" width="13.7109375" bestFit="1" customWidth="1"/>
  </cols>
  <sheetData>
    <row r="7" spans="1:11" ht="19.5" x14ac:dyDescent="0.25">
      <c r="A7" s="11" t="s">
        <v>10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8.75" x14ac:dyDescent="0.25">
      <c r="A8" s="12" t="s">
        <v>71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18" x14ac:dyDescent="0.25">
      <c r="A10" s="13" t="s">
        <v>34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1" ht="18" x14ac:dyDescent="0.25">
      <c r="A11" s="13" t="s">
        <v>86</v>
      </c>
      <c r="B11" s="13"/>
      <c r="C11" s="13"/>
      <c r="D11" s="13"/>
      <c r="E11" s="13"/>
      <c r="F11" s="13"/>
      <c r="G11" s="13"/>
      <c r="H11" s="13"/>
      <c r="I11" s="13"/>
      <c r="J11" s="13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7</v>
      </c>
      <c r="J13" s="1" t="s">
        <v>8</v>
      </c>
    </row>
    <row r="14" spans="1:11" x14ac:dyDescent="0.25">
      <c r="A14" s="5" t="s">
        <v>81</v>
      </c>
      <c r="B14" s="5" t="s">
        <v>87</v>
      </c>
      <c r="C14" s="5" t="s">
        <v>35</v>
      </c>
      <c r="D14" s="3">
        <v>120000</v>
      </c>
      <c r="E14" s="3">
        <f>D14*10%</f>
        <v>12000</v>
      </c>
      <c r="F14" s="3">
        <v>0</v>
      </c>
      <c r="G14" s="3">
        <v>0</v>
      </c>
      <c r="H14" s="3">
        <v>0</v>
      </c>
      <c r="I14" s="3">
        <f>SUM(E14:H14)</f>
        <v>12000</v>
      </c>
      <c r="J14" s="3">
        <f>D14-I14</f>
        <v>108000</v>
      </c>
    </row>
    <row r="15" spans="1:11" x14ac:dyDescent="0.25">
      <c r="A15" s="5" t="s">
        <v>82</v>
      </c>
      <c r="B15" s="5" t="s">
        <v>88</v>
      </c>
      <c r="C15" s="5" t="s">
        <v>35</v>
      </c>
      <c r="D15" s="3">
        <v>75000</v>
      </c>
      <c r="E15" s="3">
        <f>D15*10%</f>
        <v>7500</v>
      </c>
      <c r="F15" s="3">
        <v>0</v>
      </c>
      <c r="G15" s="3">
        <v>0</v>
      </c>
      <c r="H15" s="3">
        <v>0</v>
      </c>
      <c r="I15" s="3">
        <f>SUM(E15:H15)</f>
        <v>7500</v>
      </c>
      <c r="J15" s="3">
        <f>D15-I15</f>
        <v>67500</v>
      </c>
    </row>
    <row r="16" spans="1:11" x14ac:dyDescent="0.25">
      <c r="A16" s="5" t="s">
        <v>69</v>
      </c>
      <c r="B16" s="5" t="s">
        <v>70</v>
      </c>
      <c r="C16" s="5" t="s">
        <v>35</v>
      </c>
      <c r="D16" s="3">
        <v>50000</v>
      </c>
      <c r="E16" s="3">
        <f>D16*10%</f>
        <v>5000</v>
      </c>
      <c r="F16" s="3">
        <v>0</v>
      </c>
      <c r="G16" s="3">
        <v>0</v>
      </c>
      <c r="H16" s="3">
        <v>0</v>
      </c>
      <c r="I16" s="3">
        <f>SUM(E16:H16)</f>
        <v>5000</v>
      </c>
      <c r="J16" s="3">
        <f>D16-I16</f>
        <v>45000</v>
      </c>
    </row>
    <row r="17" spans="1:10" x14ac:dyDescent="0.25">
      <c r="A17" s="5" t="s">
        <v>36</v>
      </c>
      <c r="B17" s="9" t="s">
        <v>61</v>
      </c>
      <c r="C17" s="5" t="s">
        <v>35</v>
      </c>
      <c r="D17" s="8">
        <v>35000</v>
      </c>
      <c r="E17" s="8">
        <f t="shared" ref="E17" si="0">D17*10%</f>
        <v>3500</v>
      </c>
      <c r="F17" s="3">
        <v>0</v>
      </c>
      <c r="G17" s="3">
        <v>0</v>
      </c>
      <c r="H17" s="3">
        <v>0</v>
      </c>
      <c r="I17" s="3">
        <f t="shared" ref="I17" si="1">SUM(E17:H17)</f>
        <v>3500</v>
      </c>
      <c r="J17" s="3">
        <f t="shared" ref="J17" si="2">D17-I17</f>
        <v>31500</v>
      </c>
    </row>
    <row r="18" spans="1:10" x14ac:dyDescent="0.25">
      <c r="A18" s="5" t="s">
        <v>79</v>
      </c>
      <c r="B18" s="9" t="s">
        <v>80</v>
      </c>
      <c r="C18" s="5" t="s">
        <v>35</v>
      </c>
      <c r="D18" s="8">
        <v>40000</v>
      </c>
      <c r="E18" s="8">
        <f t="shared" ref="E18" si="3">D18*10%</f>
        <v>4000</v>
      </c>
      <c r="F18" s="3">
        <v>0</v>
      </c>
      <c r="G18" s="3">
        <v>0</v>
      </c>
      <c r="H18" s="3">
        <v>0</v>
      </c>
      <c r="I18" s="3">
        <f t="shared" ref="I18" si="4">SUM(E18:H18)</f>
        <v>4000</v>
      </c>
      <c r="J18" s="3">
        <f t="shared" ref="J18" si="5">D18-I18</f>
        <v>36000</v>
      </c>
    </row>
    <row r="19" spans="1:10" x14ac:dyDescent="0.25">
      <c r="A19" s="5" t="s">
        <v>83</v>
      </c>
      <c r="B19" s="9" t="s">
        <v>84</v>
      </c>
      <c r="C19" s="5" t="s">
        <v>35</v>
      </c>
      <c r="D19" s="8">
        <v>70000</v>
      </c>
      <c r="E19" s="8">
        <f t="shared" ref="E19" si="6">D19*10%</f>
        <v>7000</v>
      </c>
      <c r="F19" s="3">
        <v>0</v>
      </c>
      <c r="G19" s="3">
        <v>0</v>
      </c>
      <c r="H19" s="3">
        <v>0</v>
      </c>
      <c r="I19" s="3">
        <f t="shared" ref="I19" si="7">SUM(E19:H19)</f>
        <v>7000</v>
      </c>
      <c r="J19" s="3">
        <f t="shared" ref="J19" si="8">D19-I19</f>
        <v>63000</v>
      </c>
    </row>
    <row r="20" spans="1:10" x14ac:dyDescent="0.25">
      <c r="A20" s="5" t="s">
        <v>85</v>
      </c>
      <c r="B20" s="9" t="s">
        <v>18</v>
      </c>
      <c r="C20" s="5" t="s">
        <v>35</v>
      </c>
      <c r="D20" s="8">
        <v>18000</v>
      </c>
      <c r="E20" s="8">
        <f t="shared" ref="E20" si="9">D20*10%</f>
        <v>1800</v>
      </c>
      <c r="F20" s="3">
        <v>0</v>
      </c>
      <c r="G20" s="3">
        <v>0</v>
      </c>
      <c r="H20" s="3">
        <v>0</v>
      </c>
      <c r="I20" s="3">
        <f t="shared" ref="I20" si="10">SUM(E20:H20)</f>
        <v>1800</v>
      </c>
      <c r="J20" s="3">
        <f t="shared" ref="J20" si="11">D20-I20</f>
        <v>16200</v>
      </c>
    </row>
    <row r="21" spans="1:10" x14ac:dyDescent="0.25">
      <c r="B21" s="15" t="s">
        <v>12</v>
      </c>
      <c r="C21" s="16"/>
      <c r="D21" s="4">
        <f>SUM(D14:D20)</f>
        <v>408000</v>
      </c>
      <c r="E21" s="4">
        <f>SUM(E14:E20)</f>
        <v>40800</v>
      </c>
      <c r="F21" s="4">
        <f>SUM(F14:F20)</f>
        <v>0</v>
      </c>
      <c r="G21" s="4">
        <f>SUM(G14:G20)</f>
        <v>0</v>
      </c>
      <c r="H21" s="4">
        <f>SUM(H14:H20)</f>
        <v>0</v>
      </c>
      <c r="I21" s="4">
        <f>SUM(I14:I20)</f>
        <v>40800</v>
      </c>
      <c r="J21" s="4">
        <f>SUM(J14:J20)</f>
        <v>367200</v>
      </c>
    </row>
  </sheetData>
  <mergeCells count="5">
    <mergeCell ref="A7:J7"/>
    <mergeCell ref="A10:J10"/>
    <mergeCell ref="A11:J11"/>
    <mergeCell ref="B21:C21"/>
    <mergeCell ref="A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2018-02-02T19:14:32Z</dcterms:modified>
</cp:coreProperties>
</file>